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 defaultThemeVersion="124226"/>
  <xr:revisionPtr revIDLastSave="0" documentId="8_{C202EE53-5D14-4191-8C41-A7475FE631A0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Notes" sheetId="5" r:id="rId1"/>
    <sheet name="Sales" sheetId="6" r:id="rId2"/>
    <sheet name="Cascade error model" sheetId="7" r:id="rId3"/>
    <sheet name="Number of errors" sheetId="8" r:id="rId4"/>
  </sheets>
  <definedNames>
    <definedName name="Data" localSheetId="3">#REF!</definedName>
    <definedName name="Data">#REF!</definedName>
    <definedName name="DataTopLeft" localSheetId="3">#REF!</definedName>
    <definedName name="DataTopLeft">#REF!</definedName>
    <definedName name="Output" localSheetId="3">#REF!</definedName>
    <definedName name="Output">#REF!</definedName>
    <definedName name="OutputTopLeft" localSheetId="3">#REF!</definedName>
    <definedName name="OutputTopLeft">#REF!</definedName>
    <definedName name="_xlnm.Print_Area" localSheetId="2">'Cascade error model'!$A$1:$I$37</definedName>
    <definedName name="_xlnm.Print_Area" localSheetId="0">Notes!$A$1:$L$55</definedName>
    <definedName name="_xlnm.Print_Area" localSheetId="3">'Number of errors'!$A$1:$O$40</definedName>
    <definedName name="_xlnm.Print_Area" localSheetId="1">Sales!$A$1:$I$11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6" l="1"/>
  <c r="C10" i="6"/>
  <c r="D8" i="8"/>
  <c r="E8" i="8" s="1"/>
  <c r="D9" i="8"/>
  <c r="E9" i="8" s="1"/>
  <c r="D10" i="8"/>
  <c r="E10" i="8" s="1"/>
  <c r="D11" i="8"/>
  <c r="E11" i="8" s="1"/>
  <c r="D12" i="8"/>
  <c r="E12" i="8" s="1"/>
  <c r="D13" i="8"/>
  <c r="E13" i="8" s="1"/>
  <c r="D14" i="8"/>
  <c r="E14" i="8" s="1"/>
  <c r="D15" i="8"/>
  <c r="E15" i="8" s="1"/>
  <c r="D16" i="8"/>
  <c r="E16" i="8" s="1"/>
  <c r="D17" i="8"/>
  <c r="E17" i="8" s="1"/>
  <c r="D18" i="8"/>
  <c r="E18" i="8" s="1"/>
  <c r="B18" i="8"/>
  <c r="B17" i="8"/>
  <c r="B16" i="8"/>
  <c r="B15" i="8"/>
  <c r="B14" i="8"/>
  <c r="B13" i="8"/>
  <c r="B12" i="8"/>
  <c r="B11" i="8"/>
  <c r="B10" i="8"/>
  <c r="B9" i="8"/>
  <c r="B8" i="8"/>
  <c r="D19" i="8" l="1"/>
  <c r="B24" i="8"/>
  <c r="A19" i="8"/>
  <c r="D20" i="8" l="1"/>
  <c r="A45" i="7"/>
  <c r="A44" i="7"/>
  <c r="A43" i="7"/>
  <c r="D44" i="7"/>
  <c r="D43" i="7"/>
  <c r="B40" i="7"/>
  <c r="C40" i="7"/>
  <c r="A40" i="7"/>
  <c r="B11" i="7"/>
  <c r="C11" i="7"/>
  <c r="D11" i="7"/>
  <c r="B8" i="7"/>
  <c r="C8" i="7"/>
  <c r="D8" i="7"/>
  <c r="B9" i="7"/>
  <c r="C9" i="7"/>
  <c r="D9" i="7"/>
  <c r="B7" i="7"/>
  <c r="C7" i="7"/>
  <c r="D7" i="7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14" i="7"/>
  <c r="C14" i="7"/>
  <c r="D14" i="7"/>
  <c r="B10" i="7"/>
  <c r="C10" i="7"/>
  <c r="D10" i="7"/>
  <c r="B12" i="7"/>
  <c r="C12" i="7"/>
  <c r="D12" i="7"/>
  <c r="B13" i="7"/>
  <c r="C13" i="7"/>
  <c r="D13" i="7"/>
  <c r="C6" i="7"/>
  <c r="D6" i="7"/>
  <c r="B6" i="7"/>
  <c r="D45" i="7" l="1"/>
  <c r="D46" i="7" s="1"/>
  <c r="B19" i="8"/>
  <c r="C11" i="6"/>
  <c r="B20" i="8" l="1"/>
  <c r="E20" i="8" s="1"/>
  <c r="E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6" authorId="0" shapeId="0" xr:uid="{00000000-0006-0000-0300-000001000000}">
      <text>
        <r>
          <rPr>
            <sz val="9"/>
            <color indexed="81"/>
            <rFont val="Tahoma"/>
            <family val="2"/>
          </rPr>
          <t>This is an alternative calculation of the Binomial probability, from first principles. See the referenced Wikipedia page for details.</t>
        </r>
      </text>
    </comment>
    <comment ref="B7" authorId="0" shapeId="0" xr:uid="{00000000-0006-0000-0300-000002000000}">
      <text>
        <r>
          <rPr>
            <sz val="9"/>
            <color indexed="81"/>
            <rFont val="Tahoma"/>
            <charset val="1"/>
          </rPr>
          <t>Uses the built-it BINOM.DIST function. Only valid for k &lt;= n.
That is, the number of errors can be no more than the number of used cells.</t>
        </r>
      </text>
    </comment>
    <comment ref="E7" authorId="0" shapeId="0" xr:uid="{00000000-0006-0000-0300-000003000000}">
      <text>
        <r>
          <rPr>
            <sz val="9"/>
            <color indexed="81"/>
            <rFont val="Tahoma"/>
            <family val="2"/>
          </rPr>
          <t>Should be zero for all values.</t>
        </r>
      </text>
    </comment>
    <comment ref="B24" authorId="0" shapeId="0" xr:uid="{00000000-0006-0000-0300-000004000000}">
      <text>
        <r>
          <rPr>
            <sz val="9"/>
            <color indexed="81"/>
            <rFont val="Tahoma"/>
            <family val="2"/>
          </rPr>
          <t>=P(k errors) + Cumulative P(&gt;k errors)
Note that we need to calculate this value using the BINOMIAL function, rather than the table above, because the table may not include all the required values. Specifically, if k is greater than the highest value in the table, then the table is insufficient.</t>
        </r>
      </text>
    </comment>
  </commentList>
</comments>
</file>

<file path=xl/sharedStrings.xml><?xml version="1.0" encoding="utf-8"?>
<sst xmlns="http://schemas.openxmlformats.org/spreadsheetml/2006/main" count="33" uniqueCount="30">
  <si>
    <t>Sales comparison</t>
  </si>
  <si>
    <t>Month</t>
  </si>
  <si>
    <t>January</t>
  </si>
  <si>
    <t>February</t>
  </si>
  <si>
    <t>March</t>
  </si>
  <si>
    <t>April</t>
  </si>
  <si>
    <t>May</t>
  </si>
  <si>
    <t>June</t>
  </si>
  <si>
    <t>Total</t>
  </si>
  <si>
    <t>Change in total sales:</t>
  </si>
  <si>
    <t>Cascade error model</t>
  </si>
  <si>
    <t>Cell error rate</t>
  </si>
  <si>
    <t>Chart series labels</t>
  </si>
  <si>
    <t>Data point highlighted on chart</t>
  </si>
  <si>
    <t>Label</t>
  </si>
  <si>
    <t>Number of cells (n)</t>
  </si>
  <si>
    <t>Number of errors</t>
  </si>
  <si>
    <t>Probability</t>
  </si>
  <si>
    <t>Cells (n)</t>
  </si>
  <si>
    <t>CER (p)</t>
  </si>
  <si>
    <t>Errors (k)</t>
  </si>
  <si>
    <t>Errors (k) &gt;=</t>
  </si>
  <si>
    <t>Difference</t>
  </si>
  <si>
    <t>Alternative calculation</t>
  </si>
  <si>
    <t>Probability distribution</t>
  </si>
  <si>
    <t>Probability of at least one error, P(k &gt;= 1)</t>
  </si>
  <si>
    <t>(p)</t>
  </si>
  <si>
    <t>Current</t>
  </si>
  <si>
    <t>Last</t>
  </si>
  <si>
    <t>Probability of k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</si>
</sst>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1"/>
      <color theme="1"/>
      <name val="Calibri Light"/>
      <family val="2"/>
    </font>
    <font>
      <sz val="11"/>
      <color theme="4"/>
      <name val="Calibri Light"/>
      <family val="2"/>
    </font>
    <font>
      <u/>
      <sz val="14"/>
      <color theme="1"/>
      <name val="Calibri"/>
      <family val="2"/>
      <scheme val="minor"/>
    </font>
    <font>
      <sz val="11"/>
      <color rgb="FFFF0000"/>
      <name val="Calibri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3" fontId="5" fillId="0" borderId="1" xfId="0" applyNumberFormat="1" applyFont="1" applyBorder="1"/>
    <xf numFmtId="3" fontId="5" fillId="0" borderId="4" xfId="0" applyNumberFormat="1" applyFont="1" applyBorder="1"/>
    <xf numFmtId="164" fontId="5" fillId="0" borderId="10" xfId="1" applyNumberFormat="1" applyFont="1" applyBorder="1" applyAlignment="1">
      <alignment horizontal="center"/>
    </xf>
    <xf numFmtId="164" fontId="4" fillId="0" borderId="0" xfId="1" applyNumberFormat="1" applyFont="1" applyBorder="1"/>
    <xf numFmtId="164" fontId="4" fillId="0" borderId="3" xfId="1" applyNumberFormat="1" applyFont="1" applyBorder="1"/>
    <xf numFmtId="164" fontId="5" fillId="0" borderId="9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0" borderId="4" xfId="1" applyNumberFormat="1" applyFont="1" applyBorder="1"/>
    <xf numFmtId="3" fontId="4" fillId="0" borderId="0" xfId="0" applyNumberFormat="1" applyFont="1"/>
    <xf numFmtId="164" fontId="4" fillId="0" borderId="0" xfId="0" applyNumberFormat="1" applyFont="1"/>
    <xf numFmtId="9" fontId="4" fillId="0" borderId="0" xfId="1" applyFont="1" applyBorder="1"/>
    <xf numFmtId="0" fontId="4" fillId="0" borderId="0" xfId="0" applyFont="1" applyAlignment="1">
      <alignment horizontal="left"/>
    </xf>
    <xf numFmtId="164" fontId="5" fillId="0" borderId="0" xfId="1" applyNumberFormat="1" applyFont="1"/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1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2" xfId="0" applyFont="1" applyBorder="1" applyAlignment="1">
      <alignment horizontal="center"/>
    </xf>
    <xf numFmtId="164" fontId="4" fillId="0" borderId="2" xfId="1" applyNumberFormat="1" applyFont="1" applyBorder="1"/>
    <xf numFmtId="0" fontId="0" fillId="0" borderId="0" xfId="0" applyFont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C3912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Spreadsheet error cascade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3366CC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2.2084598270724599E-3"/>
                  <c:y val="2.6362868626075921E-2"/>
                </c:manualLayout>
              </c:layout>
              <c:tx>
                <c:strRef>
                  <c:f>'Cascade error model'!$A$40</c:f>
                  <c:strCache>
                    <c:ptCount val="1"/>
                    <c:pt idx="0">
                      <c:v>15 cells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{ACB8FBAA-C3AE-4031-948F-0741E0D889A2}</c15:txfldGUID>
                      <c15:f>'Cascade error model'!$A$40</c15:f>
                      <c15:dlblFieldTableCache>
                        <c:ptCount val="1"/>
                        <c:pt idx="0">
                          <c:v>15 cells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5AEF-4A4A-8BF3-555ABD18D7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366C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'Cascade error model'!$A$6:$A$21</c:f>
              <c:numCache>
                <c:formatCode>0.0%</c:formatCode>
                <c:ptCount val="16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7.0000000000000001E-3</c:v>
                </c:pt>
                <c:pt idx="7">
                  <c:v>0.01</c:v>
                </c:pt>
                <c:pt idx="8">
                  <c:v>1.4999999999999999E-2</c:v>
                </c:pt>
                <c:pt idx="9">
                  <c:v>0.02</c:v>
                </c:pt>
                <c:pt idx="10">
                  <c:v>2.5000000000000001E-2</c:v>
                </c:pt>
                <c:pt idx="11">
                  <c:v>0.03</c:v>
                </c:pt>
                <c:pt idx="12">
                  <c:v>3.5000000000000003E-2</c:v>
                </c:pt>
                <c:pt idx="13">
                  <c:v>0.04</c:v>
                </c:pt>
                <c:pt idx="14">
                  <c:v>4.4999999999999998E-2</c:v>
                </c:pt>
                <c:pt idx="15">
                  <c:v>0.05</c:v>
                </c:pt>
              </c:numCache>
            </c:numRef>
          </c:xVal>
          <c:yVal>
            <c:numRef>
              <c:f>'Cascade error model'!$B$6:$B$21</c:f>
              <c:numCache>
                <c:formatCode>0.0%</c:formatCode>
                <c:ptCount val="16"/>
                <c:pt idx="0">
                  <c:v>0</c:v>
                </c:pt>
                <c:pt idx="1">
                  <c:v>1.4895453637997935E-2</c:v>
                </c:pt>
                <c:pt idx="2">
                  <c:v>2.9583618255776378E-2</c:v>
                </c:pt>
                <c:pt idx="3">
                  <c:v>4.4067175161094263E-2</c:v>
                </c:pt>
                <c:pt idx="4">
                  <c:v>5.8348773614676497E-2</c:v>
                </c:pt>
                <c:pt idx="5">
                  <c:v>7.2431031181671934E-2</c:v>
                </c:pt>
                <c:pt idx="6">
                  <c:v>0.1000078375228507</c:v>
                </c:pt>
                <c:pt idx="7">
                  <c:v>0.13994164535871167</c:v>
                </c:pt>
                <c:pt idx="8">
                  <c:v>0.20284374635122548</c:v>
                </c:pt>
                <c:pt idx="9">
                  <c:v>0.26143089735459646</c:v>
                </c:pt>
                <c:pt idx="10">
                  <c:v>0.31597931443607663</c:v>
                </c:pt>
                <c:pt idx="11">
                  <c:v>0.36674881086321076</c:v>
                </c:pt>
                <c:pt idx="12">
                  <c:v>0.41398369446504812</c:v>
                </c:pt>
                <c:pt idx="13">
                  <c:v>0.45791362013909098</c:v>
                </c:pt>
                <c:pt idx="14">
                  <c:v>0.49875439953201406</c:v>
                </c:pt>
                <c:pt idx="15">
                  <c:v>0.53670876984024662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EF-4A4A-8BF3-555ABD18D782}"/>
            </c:ext>
          </c:extLst>
        </c:ser>
        <c:ser>
          <c:idx val="1"/>
          <c:order val="1"/>
          <c:spPr>
            <a:ln w="19050" cap="rnd">
              <a:solidFill>
                <a:srgbClr val="DC3912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8.0975924885192998E-17"/>
                  <c:y val="2.1969057188396562E-2"/>
                </c:manualLayout>
              </c:layout>
              <c:tx>
                <c:strRef>
                  <c:f>'Cascade error model'!$B$40</c:f>
                  <c:strCache>
                    <c:ptCount val="1"/>
                    <c:pt idx="0">
                      <c:v>100 cells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{D0B813A1-2929-44C1-AC20-E82A3515FFBA}</c15:txfldGUID>
                      <c15:f>'Cascade error model'!$B$40</c15:f>
                      <c15:dlblFieldTableCache>
                        <c:ptCount val="1"/>
                        <c:pt idx="0">
                          <c:v>100 cells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5AEF-4A4A-8BF3-555ABD18D7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DC391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'Cascade error model'!$A$6:$A$21</c:f>
              <c:numCache>
                <c:formatCode>0.0%</c:formatCode>
                <c:ptCount val="16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7.0000000000000001E-3</c:v>
                </c:pt>
                <c:pt idx="7">
                  <c:v>0.01</c:v>
                </c:pt>
                <c:pt idx="8">
                  <c:v>1.4999999999999999E-2</c:v>
                </c:pt>
                <c:pt idx="9">
                  <c:v>0.02</c:v>
                </c:pt>
                <c:pt idx="10">
                  <c:v>2.5000000000000001E-2</c:v>
                </c:pt>
                <c:pt idx="11">
                  <c:v>0.03</c:v>
                </c:pt>
                <c:pt idx="12">
                  <c:v>3.5000000000000003E-2</c:v>
                </c:pt>
                <c:pt idx="13">
                  <c:v>0.04</c:v>
                </c:pt>
                <c:pt idx="14">
                  <c:v>4.4999999999999998E-2</c:v>
                </c:pt>
                <c:pt idx="15">
                  <c:v>0.05</c:v>
                </c:pt>
              </c:numCache>
            </c:numRef>
          </c:xVal>
          <c:yVal>
            <c:numRef>
              <c:f>'Cascade error model'!$C$6:$C$21</c:f>
              <c:numCache>
                <c:formatCode>0.0%</c:formatCode>
                <c:ptCount val="16"/>
                <c:pt idx="0">
                  <c:v>0</c:v>
                </c:pt>
                <c:pt idx="1">
                  <c:v>9.5207852886290301E-2</c:v>
                </c:pt>
                <c:pt idx="2">
                  <c:v>0.18143319531157176</c:v>
                </c:pt>
                <c:pt idx="3">
                  <c:v>0.25951574046021642</c:v>
                </c:pt>
                <c:pt idx="4">
                  <c:v>0.3302174287273536</c:v>
                </c:pt>
                <c:pt idx="5">
                  <c:v>0.3942295635092713</c:v>
                </c:pt>
                <c:pt idx="6">
                  <c:v>0.50463553464414868</c:v>
                </c:pt>
                <c:pt idx="7">
                  <c:v>0.63396765872677108</c:v>
                </c:pt>
                <c:pt idx="8">
                  <c:v>0.77939108953061242</c:v>
                </c:pt>
                <c:pt idx="9">
                  <c:v>0.86738044410524728</c:v>
                </c:pt>
                <c:pt idx="10">
                  <c:v>0.92048271013816862</c:v>
                </c:pt>
                <c:pt idx="11">
                  <c:v>0.95244749207459434</c:v>
                </c:pt>
                <c:pt idx="12">
                  <c:v>0.97163836037583695</c:v>
                </c:pt>
                <c:pt idx="13">
                  <c:v>0.98312968064115036</c:v>
                </c:pt>
                <c:pt idx="14">
                  <c:v>0.98999223362725919</c:v>
                </c:pt>
                <c:pt idx="15">
                  <c:v>0.99407947077966596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AEF-4A4A-8BF3-555ABD18D782}"/>
            </c:ext>
          </c:extLst>
        </c:ser>
        <c:ser>
          <c:idx val="2"/>
          <c:order val="2"/>
          <c:spPr>
            <a:ln w="19050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8.833839308289515E-3"/>
                  <c:y val="3.0756680063755242E-2"/>
                </c:manualLayout>
              </c:layout>
              <c:tx>
                <c:strRef>
                  <c:f>'Cascade error model'!$C$40</c:f>
                  <c:strCache>
                    <c:ptCount val="1"/>
                    <c:pt idx="0">
                      <c:v>1,000 cells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{EC841606-70FC-4DE5-A7BB-347D6D185FE4}</c15:txfldGUID>
                      <c15:f>'Cascade error model'!$C$40</c15:f>
                      <c15:dlblFieldTableCache>
                        <c:ptCount val="1"/>
                        <c:pt idx="0">
                          <c:v>1,000 cells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5AEF-4A4A-8BF3-555ABD18D7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99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'Cascade error model'!$A$6:$A$21</c:f>
              <c:numCache>
                <c:formatCode>0.0%</c:formatCode>
                <c:ptCount val="16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7.0000000000000001E-3</c:v>
                </c:pt>
                <c:pt idx="7">
                  <c:v>0.01</c:v>
                </c:pt>
                <c:pt idx="8">
                  <c:v>1.4999999999999999E-2</c:v>
                </c:pt>
                <c:pt idx="9">
                  <c:v>0.02</c:v>
                </c:pt>
                <c:pt idx="10">
                  <c:v>2.5000000000000001E-2</c:v>
                </c:pt>
                <c:pt idx="11">
                  <c:v>0.03</c:v>
                </c:pt>
                <c:pt idx="12">
                  <c:v>3.5000000000000003E-2</c:v>
                </c:pt>
                <c:pt idx="13">
                  <c:v>0.04</c:v>
                </c:pt>
                <c:pt idx="14">
                  <c:v>4.4999999999999998E-2</c:v>
                </c:pt>
                <c:pt idx="15">
                  <c:v>0.05</c:v>
                </c:pt>
              </c:numCache>
            </c:numRef>
          </c:xVal>
          <c:yVal>
            <c:numRef>
              <c:f>'Cascade error model'!$D$6:$D$21</c:f>
              <c:numCache>
                <c:formatCode>0.0%</c:formatCode>
                <c:ptCount val="16"/>
                <c:pt idx="0">
                  <c:v>0</c:v>
                </c:pt>
                <c:pt idx="1">
                  <c:v>0.63230457522903305</c:v>
                </c:pt>
                <c:pt idx="2">
                  <c:v>0.86493547755331546</c:v>
                </c:pt>
                <c:pt idx="3">
                  <c:v>0.95043691717684387</c:v>
                </c:pt>
                <c:pt idx="4">
                  <c:v>0.9818306904644104</c:v>
                </c:pt>
                <c:pt idx="5">
                  <c:v>0.99334603142116795</c:v>
                </c:pt>
                <c:pt idx="6">
                  <c:v>0.99911028995189477</c:v>
                </c:pt>
                <c:pt idx="7">
                  <c:v>0.99995682875258929</c:v>
                </c:pt>
                <c:pt idx="8">
                  <c:v>0.9999997269573454</c:v>
                </c:pt>
                <c:pt idx="9">
                  <c:v>0.99999999831703268</c:v>
                </c:pt>
                <c:pt idx="10">
                  <c:v>0.9999999999898932</c:v>
                </c:pt>
                <c:pt idx="11">
                  <c:v>0.99999999999994083</c:v>
                </c:pt>
                <c:pt idx="12">
                  <c:v>0.99999999999999967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AEF-4A4A-8BF3-555ABD18D782}"/>
            </c:ext>
          </c:extLst>
        </c:ser>
        <c:ser>
          <c:idx val="3"/>
          <c:order val="3"/>
          <c:tx>
            <c:strRef>
              <c:f>'Cascade error model'!$A$42</c:f>
              <c:strCache>
                <c:ptCount val="1"/>
                <c:pt idx="0">
                  <c:v>Data point highlighted on chart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C3912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0196202531645568E-2"/>
                  <c:y val="0.14963055555555554"/>
                </c:manualLayout>
              </c:layout>
              <c:tx>
                <c:strRef>
                  <c:f>'Cascade error model'!$D$46</c:f>
                  <c:strCache>
                    <c:ptCount val="1"/>
                    <c:pt idx="0">
                      <c:v>CER (p): 3%_x000d_Cells (n): 100_x000d_P(k &gt;= 1): 95%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{9A9E3E12-B3F2-43D4-9368-8F051B519C0D}</c15:txfldGUID>
                      <c15:f>'Cascade error model'!$D$46</c15:f>
                      <c15:dlblFieldTableCache>
                        <c:ptCount val="1"/>
                        <c:pt idx="0">
                          <c:v>CER (p): 3%_x000d_Cells (n): 100_x000d_P(k &gt;= 1): 95%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5AEF-4A4A-8BF3-555ABD18D7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'Cascade error model'!$D$43</c:f>
              <c:numCache>
                <c:formatCode>0.0%</c:formatCode>
                <c:ptCount val="1"/>
                <c:pt idx="0">
                  <c:v>0.03</c:v>
                </c:pt>
              </c:numCache>
            </c:numRef>
          </c:xVal>
          <c:yVal>
            <c:numRef>
              <c:f>'Cascade error model'!$D$45</c:f>
              <c:numCache>
                <c:formatCode>0%</c:formatCode>
                <c:ptCount val="1"/>
                <c:pt idx="0">
                  <c:v>0.95244749207459434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AEF-4A4A-8BF3-555ABD18D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438384"/>
        <c:axId val="575441992"/>
      </c:scatterChart>
      <c:valAx>
        <c:axId val="575438384"/>
        <c:scaling>
          <c:orientation val="minMax"/>
          <c:max val="5.000000000000001E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Cell error rate (p)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41992"/>
        <c:crosses val="autoZero"/>
        <c:crossBetween val="midCat"/>
      </c:valAx>
      <c:valAx>
        <c:axId val="575441992"/>
        <c:scaling>
          <c:orientation val="minMax"/>
          <c:max val="1.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Probability of error, P(k &gt;= 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38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Probability distribution for</a:t>
            </a:r>
            <a:r>
              <a:rPr lang="en-US" baseline="0"/>
              <a:t> number of errors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DC3912"/>
            </a:solidFill>
            <a:ln>
              <a:solidFill>
                <a:srgbClr val="DC3912"/>
              </a:solidFill>
            </a:ln>
            <a:effectLst/>
          </c:spPr>
          <c:invertIfNegative val="0"/>
          <c:cat>
            <c:strRef>
              <c:f>'Number of errors'!$A$8:$A$19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&gt;10</c:v>
                </c:pt>
              </c:strCache>
            </c:strRef>
          </c:cat>
          <c:val>
            <c:numRef>
              <c:f>'Number of errors'!$B$8:$B$19</c:f>
              <c:numCache>
                <c:formatCode>0.0%</c:formatCode>
                <c:ptCount val="12"/>
                <c:pt idx="0">
                  <c:v>4.7552507925405774E-2</c:v>
                </c:pt>
                <c:pt idx="1">
                  <c:v>0.14706961214043027</c:v>
                </c:pt>
                <c:pt idx="2">
                  <c:v>0.22515296291601947</c:v>
                </c:pt>
                <c:pt idx="3">
                  <c:v>0.22747412748216397</c:v>
                </c:pt>
                <c:pt idx="4">
                  <c:v>0.17060559561162306</c:v>
                </c:pt>
                <c:pt idx="5">
                  <c:v>0.10130806502298438</c:v>
                </c:pt>
                <c:pt idx="6">
                  <c:v>4.9609619470018171E-2</c:v>
                </c:pt>
                <c:pt idx="7">
                  <c:v>2.0603700575176877E-2</c:v>
                </c:pt>
                <c:pt idx="8">
                  <c:v>7.4077737892710802E-3</c:v>
                </c:pt>
                <c:pt idx="9">
                  <c:v>2.3419765931716125E-3</c:v>
                </c:pt>
                <c:pt idx="10">
                  <c:v>6.5913361849056736E-4</c:v>
                </c:pt>
                <c:pt idx="11">
                  <c:v>2.1492485524476912E-4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F6-4B4B-8C4C-1A43BD2C0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75438384"/>
        <c:axId val="575441992"/>
      </c:barChart>
      <c:catAx>
        <c:axId val="575438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 of errors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41992"/>
        <c:crosses val="autoZero"/>
        <c:auto val="1"/>
        <c:lblAlgn val="ctr"/>
        <c:lblOffset val="100"/>
        <c:noMultiLvlLbl val="0"/>
      </c:catAx>
      <c:valAx>
        <c:axId val="57544199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Probability of occurrence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46147</xdr:rowOff>
    </xdr:from>
    <xdr:to>
      <xdr:col>11</xdr:col>
      <xdr:colOff>542925</xdr:colOff>
      <xdr:row>41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379647"/>
          <a:ext cx="7248525" cy="7002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0">
              <a:latin typeface="+mn-lt"/>
              <a:cs typeface="Calibri Light" panose="020F0302020204030204" pitchFamily="34" charset="0"/>
            </a:rPr>
            <a:t>Purpose</a:t>
          </a:r>
        </a:p>
        <a:p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NZ" sz="1100">
              <a:latin typeface="Calibri Light" panose="020F0302020204030204" pitchFamily="34" charset="0"/>
              <a:cs typeface="Calibri Light" panose="020F0302020204030204" pitchFamily="34" charset="0"/>
            </a:rPr>
            <a:t>The purpose of this spreadsheet is to illustrate </a:t>
          </a:r>
          <a:r>
            <a:rPr lang="en-US">
              <a:latin typeface="Calibri Light" panose="020F0302020204030204" pitchFamily="34" charset="0"/>
              <a:cs typeface="Calibri Light" panose="020F0302020204030204" pitchFamily="34" charset="0"/>
            </a:rPr>
            <a:t>how and why the cascading structure of spreadsheets leads to a high overall error rate</a:t>
          </a:r>
          <a:r>
            <a:rPr lang="en-NZ" sz="1100">
              <a:latin typeface="Calibri Light" panose="020F0302020204030204" pitchFamily="34" charset="0"/>
              <a:cs typeface="Calibri Light" panose="020F0302020204030204" pitchFamily="34" charset="0"/>
            </a:rPr>
            <a:t>.</a:t>
          </a:r>
        </a:p>
        <a:p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This spreadsheet should be read in conjunction with the article that it accompanies, which can be found at: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http://www.i-nth.com/blog/calculation-cascade-a-common-cause-of-catastrophe</a:t>
          </a:r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NZ" sz="1100" b="0">
              <a:solidFill>
                <a:schemeClr val="dk1"/>
              </a:solidFill>
              <a:latin typeface="+mn-lt"/>
              <a:ea typeface="+mn-ea"/>
              <a:cs typeface="Calibri Light" panose="020F0302020204030204" pitchFamily="34" charset="0"/>
            </a:rPr>
            <a:t>Sheets</a:t>
          </a:r>
        </a:p>
        <a:p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NZ" sz="1100">
              <a:latin typeface="Calibri Light" panose="020F0302020204030204" pitchFamily="34" charset="0"/>
              <a:cs typeface="Calibri Light" panose="020F0302020204030204" pitchFamily="34" charset="0"/>
            </a:rPr>
            <a:t>'Notes': </a:t>
          </a:r>
          <a:r>
            <a:rPr lang="en-NZ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This sheet, used to document the spreadsheet.</a:t>
          </a:r>
        </a:p>
        <a:p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NZ" sz="1100">
              <a:latin typeface="Calibri Light" panose="020F0302020204030204" pitchFamily="34" charset="0"/>
              <a:cs typeface="Calibri Light" panose="020F0302020204030204" pitchFamily="34" charset="0"/>
            </a:rPr>
            <a:t>'Sales': </a:t>
          </a:r>
          <a:r>
            <a:rPr lang="en-NZ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An </a:t>
          </a:r>
          <a:r>
            <a:rPr lang="en-US" sz="110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example used to illustrate how an error in one cell cascades</a:t>
          </a:r>
          <a:r>
            <a:rPr lang="en-US" sz="1100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through to bottom-line results</a:t>
          </a:r>
          <a:r>
            <a:rPr lang="en-NZ" sz="1100" baseline="0">
              <a:latin typeface="Calibri Light" panose="020F0302020204030204" pitchFamily="34" charset="0"/>
              <a:cs typeface="Calibri Light" panose="020F0302020204030204" pitchFamily="34" charset="0"/>
            </a:rPr>
            <a:t>. Although this example is trivial, it contains a formula error. As shown on the subsequent worksheets, spreadsheet errors are surprisingly common due to the linked nature of spreadsheets.</a:t>
          </a:r>
        </a:p>
        <a:p>
          <a:endParaRPr lang="en-NZ" sz="110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NZ" sz="1100" baseline="0">
              <a:latin typeface="Calibri Light" panose="020F0302020204030204" pitchFamily="34" charset="0"/>
              <a:cs typeface="Calibri Light" panose="020F0302020204030204" pitchFamily="34" charset="0"/>
            </a:rPr>
            <a:t>'Cascade error model':  A </a:t>
          </a:r>
          <a:r>
            <a:rPr lang="en-US" sz="110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model of how errors can cascade</a:t>
          </a:r>
          <a:r>
            <a:rPr lang="en-US" sz="1100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through a </a:t>
          </a:r>
          <a:r>
            <a:rPr lang="en-US" sz="110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spreadsheet</a:t>
          </a:r>
          <a:r>
            <a:rPr lang="en-NZ" sz="1100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, leading to a calculation of t</a:t>
          </a:r>
          <a:r>
            <a:rPr lang="en-US" sz="1100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he probability that a spreadsheet contains at least one error. The math used in this model is derived in the article.</a:t>
          </a:r>
          <a:endParaRPr lang="en-NZ" sz="110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endParaRPr lang="en-NZ" sz="110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NZ" sz="1100" baseline="0">
              <a:latin typeface="Calibri Light" panose="020F0302020204030204" pitchFamily="34" charset="0"/>
              <a:cs typeface="Calibri Light" panose="020F0302020204030204" pitchFamily="34" charset="0"/>
            </a:rPr>
            <a:t>'Number of errors':  Calculates the probability distribution function for the number of errors contained in a spreadsheet model, using the model defined in the </a:t>
          </a:r>
          <a:r>
            <a:rPr lang="en-NZ" sz="1100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'Cascade error model' worksheet</a:t>
          </a:r>
          <a:r>
            <a:rPr lang="en-NZ" sz="1100" baseline="0">
              <a:latin typeface="Calibri Light" panose="020F0302020204030204" pitchFamily="34" charset="0"/>
              <a:cs typeface="Calibri Light" panose="020F0302020204030204" pitchFamily="34" charset="0"/>
            </a:rPr>
            <a:t>.</a:t>
          </a:r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NZ" sz="1100" b="0">
              <a:solidFill>
                <a:schemeClr val="dk1"/>
              </a:solidFill>
              <a:latin typeface="+mn-lt"/>
              <a:ea typeface="+mn-ea"/>
              <a:cs typeface="Calibri Light" panose="020F0302020204030204" pitchFamily="34" charset="0"/>
            </a:rPr>
            <a:t>Usage</a:t>
          </a:r>
        </a:p>
        <a:p>
          <a:endParaRPr lang="en-NZ" sz="110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NZ" sz="1100" baseline="0">
              <a:latin typeface="Calibri Light" panose="020F0302020204030204" pitchFamily="34" charset="0"/>
              <a:cs typeface="Calibri Light" panose="020F0302020204030204" pitchFamily="34" charset="0"/>
            </a:rPr>
            <a:t>Cells containing </a:t>
          </a:r>
          <a:r>
            <a:rPr lang="en-NZ" sz="1100" baseline="0">
              <a:solidFill>
                <a:schemeClr val="accent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blue text</a:t>
          </a:r>
          <a:r>
            <a:rPr lang="en-NZ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are intended as user input.</a:t>
          </a:r>
        </a:p>
        <a:p>
          <a:endParaRPr lang="en-NZ" sz="110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NZ" sz="1100" baseline="0">
              <a:latin typeface="Calibri Light" panose="020F0302020204030204" pitchFamily="34" charset="0"/>
              <a:cs typeface="Calibri Light" panose="020F0302020204030204" pitchFamily="34" charset="0"/>
            </a:rPr>
            <a:t>On the </a:t>
          </a:r>
          <a:r>
            <a:rPr lang="en-NZ" sz="1100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'Cascade error model' and 'Number of errors' worksheets, change the model parameters to see how the error probabilities change.</a:t>
          </a:r>
          <a:endParaRPr lang="en-NZ" sz="110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endParaRPr lang="en-NZ" sz="110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NZ" sz="1100" b="0">
              <a:solidFill>
                <a:schemeClr val="dk1"/>
              </a:solidFill>
              <a:latin typeface="+mn-lt"/>
              <a:ea typeface="+mn-ea"/>
              <a:cs typeface="Calibri Light" panose="020F0302020204030204" pitchFamily="34" charset="0"/>
            </a:rPr>
            <a:t>Disclaimer</a:t>
          </a:r>
        </a:p>
        <a:p>
          <a:endParaRPr lang="en-NZ" sz="110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NZ" sz="1100" baseline="0">
              <a:latin typeface="Calibri Light" panose="020F0302020204030204" pitchFamily="34" charset="0"/>
              <a:cs typeface="Calibri Light" panose="020F0302020204030204" pitchFamily="34" charset="0"/>
            </a:rPr>
            <a:t>This spreadsheet  </a:t>
          </a:r>
          <a:r>
            <a:rPr lang="en-NZ">
              <a:latin typeface="Calibri Light" panose="020F0302020204030204" pitchFamily="34" charset="0"/>
              <a:cs typeface="Calibri Light" panose="020F0302020204030204" pitchFamily="34" charset="0"/>
            </a:rPr>
            <a:t>is presented on an as is basis for </a:t>
          </a:r>
          <a:r>
            <a:rPr lang="en-NZ" sz="1100" b="0">
              <a:solidFill>
                <a:schemeClr val="dk1"/>
              </a:solidFill>
              <a:latin typeface="+mn-lt"/>
              <a:ea typeface="+mn-ea"/>
              <a:cs typeface="Calibri Light" panose="020F0302020204030204" pitchFamily="34" charset="0"/>
            </a:rPr>
            <a:t>illustrative</a:t>
          </a:r>
          <a:r>
            <a:rPr lang="en-NZ">
              <a:latin typeface="Calibri Light" panose="020F0302020204030204" pitchFamily="34" charset="0"/>
              <a:cs typeface="Calibri Light" panose="020F0302020204030204" pitchFamily="34" charset="0"/>
            </a:rPr>
            <a:t> purposes only and should not be relied upon for making financial, legal or any other </a:t>
          </a:r>
          <a:r>
            <a:rPr lang="en-NZ" sz="1100" b="0">
              <a:solidFill>
                <a:schemeClr val="dk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commitments. </a:t>
          </a:r>
          <a:r>
            <a:rPr lang="en-NZ" sz="1100" b="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iⁿ</a:t>
          </a:r>
          <a:r>
            <a:rPr lang="en-NZ" sz="1100" b="0">
              <a:solidFill>
                <a:schemeClr val="dk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</a:t>
          </a:r>
          <a:r>
            <a:rPr lang="en-NZ" sz="1100" b="0">
              <a:solidFill>
                <a:schemeClr val="dk1"/>
              </a:solidFill>
              <a:latin typeface="+mn-lt"/>
              <a:ea typeface="+mn-ea"/>
              <a:cs typeface="Calibri Light" panose="020F0302020204030204" pitchFamily="34" charset="0"/>
            </a:rPr>
            <a:t>will</a:t>
          </a:r>
          <a:r>
            <a:rPr lang="en-NZ" sz="1100" b="0">
              <a:solidFill>
                <a:schemeClr val="dk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accept no responsibility </a:t>
          </a:r>
          <a:r>
            <a:rPr lang="en-NZ">
              <a:latin typeface="Calibri Light" panose="020F0302020204030204" pitchFamily="34" charset="0"/>
              <a:cs typeface="Calibri Light" panose="020F0302020204030204" pitchFamily="34" charset="0"/>
            </a:rPr>
            <a:t>or liability for any errors or omissions.</a:t>
          </a:r>
        </a:p>
        <a:p>
          <a:endParaRPr lang="en-NZ" sz="1100" b="0">
            <a:solidFill>
              <a:schemeClr val="dk1"/>
            </a:solidFill>
            <a:latin typeface="+mn-lt"/>
            <a:ea typeface="+mn-ea"/>
            <a:cs typeface="Calibri Light" panose="020F0302020204030204" pitchFamily="34" charset="0"/>
          </a:endParaRPr>
        </a:p>
        <a:p>
          <a:r>
            <a:rPr lang="en-NZ" sz="1100" b="0">
              <a:solidFill>
                <a:schemeClr val="dk1"/>
              </a:solidFill>
              <a:latin typeface="+mn-lt"/>
              <a:ea typeface="+mn-ea"/>
              <a:cs typeface="Calibri Light" panose="020F0302020204030204" pitchFamily="34" charset="0"/>
            </a:rPr>
            <a:t>Copyright</a:t>
          </a:r>
        </a:p>
        <a:p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latin typeface="Calibri Light" panose="020F0302020204030204" pitchFamily="34" charset="0"/>
              <a:cs typeface="Calibri Light" panose="020F0302020204030204" pitchFamily="34" charset="0"/>
            </a:rPr>
            <a:t>This spreadsheet is © </a:t>
          </a:r>
          <a:r>
            <a:rPr lang="en-NZ" sz="1100">
              <a:solidFill>
                <a:schemeClr val="dk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Copyright </a:t>
          </a:r>
          <a:r>
            <a:rPr lang="en-NZ" sz="1100">
              <a:latin typeface="Calibri Light" panose="020F0302020204030204" pitchFamily="34" charset="0"/>
              <a:cs typeface="Calibri Light" panose="020F0302020204030204" pitchFamily="34" charset="0"/>
            </a:rPr>
            <a:t>2023 </a:t>
          </a:r>
          <a:r>
            <a:rPr lang="en-NZ" sz="1100" b="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iⁿ</a:t>
          </a:r>
          <a:r>
            <a:rPr lang="en-NZ" b="0" i="0">
              <a:latin typeface="Calibri Light" panose="020F0302020204030204" pitchFamily="34" charset="0"/>
              <a:cs typeface="Calibri Light" panose="020F0302020204030204" pitchFamily="34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iⁿ</a:t>
          </a:r>
          <a:r>
            <a:rPr lang="en-NZ" b="0" i="0">
              <a:latin typeface="Calibri Light" panose="020F0302020204030204" pitchFamily="34" charset="0"/>
              <a:cs typeface="Calibri Light" panose="020F0302020204030204" pitchFamily="34" charset="0"/>
            </a:rPr>
            <a:t> retains copyright of this spreadsheet, though personal use is permitted.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b="0" i="0">
              <a:latin typeface="Calibri Light" panose="020F0302020204030204" pitchFamily="34" charset="0"/>
              <a:cs typeface="Calibri Light" panose="020F0302020204030204" pitchFamily="34" charset="0"/>
            </a:rPr>
            <a:t>For further information see www.i-nth.com</a:t>
          </a:r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133029</xdr:colOff>
      <xdr:row>3</xdr:row>
      <xdr:rowOff>152310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B06BD2-4E83-4C03-B0BF-DD4F40460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71429" cy="7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190499</xdr:colOff>
      <xdr:row>0</xdr:row>
      <xdr:rowOff>47625</xdr:rowOff>
    </xdr:from>
    <xdr:to>
      <xdr:col>8</xdr:col>
      <xdr:colOff>581024</xdr:colOff>
      <xdr:row>10</xdr:row>
      <xdr:rowOff>182488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24074" y="47625"/>
          <a:ext cx="3438525" cy="2097013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latin typeface="+mn-lt"/>
              <a:cs typeface="Calibri Light" panose="020F0302020204030204" pitchFamily="34" charset="0"/>
            </a:rPr>
            <a:t>Notes</a:t>
          </a:r>
        </a:p>
        <a:p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This trivial model is intended to calculate the change</a:t>
          </a:r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in total</a:t>
          </a:r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 sales during</a:t>
          </a:r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January to June in the current year compared with the same months in the last year.</a:t>
          </a:r>
        </a:p>
        <a:p>
          <a:endParaRPr lang="en-US" sz="110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However, there is an error in the formula for the last year total (B10), which omits the June value.</a:t>
          </a:r>
        </a:p>
        <a:p>
          <a:endParaRPr lang="en-US" sz="110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The error is not apparent because Excel displays the calculation results rather than the formulae.</a:t>
          </a:r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95250</xdr:rowOff>
    </xdr:from>
    <xdr:to>
      <xdr:col>8</xdr:col>
      <xdr:colOff>544500</xdr:colOff>
      <xdr:row>36</xdr:row>
      <xdr:rowOff>117750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104775</xdr:colOff>
      <xdr:row>0</xdr:row>
      <xdr:rowOff>19051</xdr:rowOff>
    </xdr:from>
    <xdr:to>
      <xdr:col>8</xdr:col>
      <xdr:colOff>546375</xdr:colOff>
      <xdr:row>20</xdr:row>
      <xdr:rowOff>182670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819400" y="19051"/>
          <a:ext cx="2880000" cy="4021244"/>
        </a:xfrm>
        <a:prstGeom prst="rect">
          <a:avLst/>
        </a:prstGeom>
        <a:solidFill>
          <a:schemeClr val="lt1"/>
        </a:solidFill>
        <a:ln w="635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latin typeface="+mn-lt"/>
              <a:cs typeface="Calibri Light" panose="020F0302020204030204" pitchFamily="34" charset="0"/>
            </a:rPr>
            <a:t>Notes</a:t>
          </a:r>
        </a:p>
        <a:p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This is a model of how errors can cascade</a:t>
          </a:r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through a </a:t>
          </a:r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spreadsheet.</a:t>
          </a:r>
        </a:p>
        <a:p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Given:</a:t>
          </a: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   A cell error rate (p)</a:t>
          </a: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   A number of cells</a:t>
          </a:r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used in a spreadsheet (n)</a:t>
          </a:r>
        </a:p>
        <a:p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  The number of cells that contain an error (k)</a:t>
          </a:r>
        </a:p>
        <a:p>
          <a:endParaRPr lang="en-US" sz="110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We can calculate:</a:t>
          </a:r>
        </a:p>
        <a:p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  The probability that the spreadsheet contains </a:t>
          </a:r>
        </a:p>
        <a:p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  at least one error, P(k &gt;= 1).</a:t>
          </a:r>
        </a:p>
        <a:p>
          <a:endParaRPr lang="en-US" sz="110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That is, P(k &gt;= 1) = 1 - (1 - p)</a:t>
          </a:r>
          <a:r>
            <a:rPr lang="en-US" sz="1100" baseline="30000">
              <a:latin typeface="Calibri Light" panose="020F0302020204030204" pitchFamily="34" charset="0"/>
              <a:cs typeface="Calibri Light" panose="020F0302020204030204" pitchFamily="34" charset="0"/>
            </a:rPr>
            <a:t>n</a:t>
          </a:r>
        </a:p>
        <a:p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For example:</a:t>
          </a: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   p = 3%</a:t>
          </a: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   n = 100</a:t>
          </a: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   P</a:t>
          </a:r>
          <a:r>
            <a:rPr lang="en-US" sz="1100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(k &gt;= 1</a:t>
          </a:r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) = 95.2%</a:t>
          </a:r>
        </a:p>
        <a:p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Conversely, the probability that there are </a:t>
          </a:r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zero errors is: 100% - 95.2% = 4.8%.</a:t>
          </a:r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24</xdr:row>
      <xdr:rowOff>85725</xdr:rowOff>
    </xdr:from>
    <xdr:to>
      <xdr:col>8</xdr:col>
      <xdr:colOff>354000</xdr:colOff>
      <xdr:row>39</xdr:row>
      <xdr:rowOff>108225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200024</xdr:colOff>
      <xdr:row>0</xdr:row>
      <xdr:rowOff>19050</xdr:rowOff>
    </xdr:from>
    <xdr:to>
      <xdr:col>13</xdr:col>
      <xdr:colOff>561975</xdr:colOff>
      <xdr:row>20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714749" y="19050"/>
          <a:ext cx="5429251" cy="3857625"/>
        </a:xfrm>
        <a:prstGeom prst="rect">
          <a:avLst/>
        </a:prstGeom>
        <a:solidFill>
          <a:schemeClr val="lt1"/>
        </a:solidFill>
        <a:ln w="635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latin typeface="+mn-lt"/>
              <a:cs typeface="Calibri Light" panose="020F0302020204030204" pitchFamily="34" charset="0"/>
            </a:rPr>
            <a:t>Notes</a:t>
          </a:r>
        </a:p>
        <a:p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We can model the probability that a spreadsheet contains a given number of cells with errors by using the Binomial probability mass function. A cell that contains</a:t>
          </a:r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more than one error is counted only once; therefore the number of errors in the model might be higher.</a:t>
          </a:r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For further details, see the Wikipedia entry: https://en.wikipedia.org/wiki/Binomial_distribution</a:t>
          </a:r>
        </a:p>
        <a:p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For example,</a:t>
          </a:r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with a cell error rate (CER) of 3% and a spreadsheet of 100 cells, the probability that the spreadsheet contains exactly 3 cells with errors is 22.7%:</a:t>
          </a:r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  p = 3%</a:t>
          </a:r>
          <a:endParaRPr lang="en-US"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  n = 100</a:t>
          </a:r>
          <a:endParaRPr lang="en-US"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  P(k = 3) = 22.7%</a:t>
          </a:r>
          <a:endParaRPr lang="en-US"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With the same situation, the probability that the spreadsheet contains 4 or more cells with errors</a:t>
          </a:r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is: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   </a:t>
          </a:r>
          <a:r>
            <a:rPr lang="en-US" sz="110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P(k &gt;= 4) = </a:t>
          </a:r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35.3%.</a:t>
          </a:r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The 'Cascade error model' worksheet showed that with </a:t>
          </a:r>
          <a:r>
            <a:rPr lang="en-US" sz="110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p = 3% and n = 100, </a:t>
          </a:r>
          <a:r>
            <a:rPr lang="en-US" sz="1100">
              <a:latin typeface="Calibri Light" panose="020F0302020204030204" pitchFamily="34" charset="0"/>
              <a:cs typeface="Calibri Light" panose="020F0302020204030204" pitchFamily="34" charset="0"/>
            </a:rPr>
            <a:t>the probability of there being at least one error cell is 95.2%. That is, as shown in this table, </a:t>
          </a:r>
          <a:r>
            <a:rPr lang="en-US" sz="1100" baseline="0">
              <a:latin typeface="Calibri Light" panose="020F0302020204030204" pitchFamily="34" charset="0"/>
              <a:cs typeface="Calibri Light" panose="020F0302020204030204" pitchFamily="34" charset="0"/>
            </a:rPr>
            <a:t>the probability of there being zero errors is 4.8%.</a:t>
          </a:r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endParaRPr lang="en-US" sz="1100"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A51"/>
  <sheetViews>
    <sheetView showGridLines="0" tabSelected="1" zoomScaleNormal="100" workbookViewId="0">
      <selection activeCell="A42" sqref="A42"/>
    </sheetView>
  </sheetViews>
  <sheetFormatPr defaultColWidth="0" defaultRowHeight="15" zeroHeight="1" x14ac:dyDescent="0.25"/>
  <cols>
    <col min="1" max="12" width="9.140625" customWidth="1"/>
    <col min="13" max="13" width="2.85546875" customWidth="1"/>
    <col min="14" max="16384" width="9.140625" hidden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hidden="1" x14ac:dyDescent="0.25"/>
    <row r="44" customFormat="1" hidden="1" x14ac:dyDescent="0.25"/>
    <row r="45" customFormat="1" hidden="1" x14ac:dyDescent="0.25"/>
    <row r="46" customFormat="1" hidden="1" x14ac:dyDescent="0.25"/>
    <row r="47" customFormat="1" hidden="1" x14ac:dyDescent="0.25"/>
    <row r="48" customFormat="1" hidden="1" x14ac:dyDescent="0.25"/>
    <row r="49" customFormat="1" hidden="1" x14ac:dyDescent="0.25"/>
    <row r="50" customFormat="1" hidden="1" x14ac:dyDescent="0.25"/>
    <row r="51" customFormat="1" hidden="1" x14ac:dyDescent="0.25"/>
  </sheetData>
  <pageMargins left="0.70866141732283472" right="0.70866141732283472" top="0.74803149606299213" bottom="0.74803149606299213" header="0.31496062992125984" footer="0.31496062992125984"/>
  <pageSetup paperSize="9" scale="79" orientation="portrait" horizontalDpi="4294967292" verticalDpi="0" r:id="rId1"/>
  <headerFooter>
    <oddFooter>&amp;LSource: www.i-nth.com&amp;CCopyright iⁿ&amp;RFilename: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showGridLines="0" zoomScaleNormal="100" workbookViewId="0">
      <selection activeCell="A2" sqref="A2"/>
    </sheetView>
  </sheetViews>
  <sheetFormatPr defaultColWidth="0" defaultRowHeight="15" zeroHeight="1" x14ac:dyDescent="0.25"/>
  <cols>
    <col min="1" max="1" width="10.7109375" customWidth="1"/>
    <col min="2" max="9" width="9.140625" customWidth="1"/>
    <col min="10" max="10" width="2.85546875" customWidth="1"/>
    <col min="11" max="16384" width="9.140625" hidden="1"/>
  </cols>
  <sheetData>
    <row r="1" spans="1:3" ht="18.75" x14ac:dyDescent="0.3">
      <c r="A1" s="4" t="s">
        <v>0</v>
      </c>
      <c r="B1" s="1"/>
      <c r="C1" s="1"/>
    </row>
    <row r="2" spans="1:3" x14ac:dyDescent="0.25">
      <c r="A2" s="1"/>
      <c r="B2" s="1"/>
      <c r="C2" s="1"/>
    </row>
    <row r="3" spans="1:3" x14ac:dyDescent="0.25">
      <c r="A3" s="7" t="s">
        <v>1</v>
      </c>
      <c r="B3" s="8" t="s">
        <v>28</v>
      </c>
      <c r="C3" s="8" t="s">
        <v>27</v>
      </c>
    </row>
    <row r="4" spans="1:3" x14ac:dyDescent="0.25">
      <c r="A4" s="1" t="s">
        <v>2</v>
      </c>
      <c r="B4" s="2">
        <v>17</v>
      </c>
      <c r="C4" s="2">
        <v>18</v>
      </c>
    </row>
    <row r="5" spans="1:3" x14ac:dyDescent="0.25">
      <c r="A5" s="1" t="s">
        <v>3</v>
      </c>
      <c r="B5" s="2">
        <v>22</v>
      </c>
      <c r="C5" s="2">
        <v>20</v>
      </c>
    </row>
    <row r="6" spans="1:3" x14ac:dyDescent="0.25">
      <c r="A6" s="1" t="s">
        <v>4</v>
      </c>
      <c r="B6" s="2">
        <v>15</v>
      </c>
      <c r="C6" s="2">
        <v>14</v>
      </c>
    </row>
    <row r="7" spans="1:3" x14ac:dyDescent="0.25">
      <c r="A7" s="1" t="s">
        <v>5</v>
      </c>
      <c r="B7" s="2">
        <v>11</v>
      </c>
      <c r="C7" s="2">
        <v>13</v>
      </c>
    </row>
    <row r="8" spans="1:3" x14ac:dyDescent="0.25">
      <c r="A8" s="1" t="s">
        <v>6</v>
      </c>
      <c r="B8" s="2">
        <v>21</v>
      </c>
      <c r="C8" s="2">
        <v>22</v>
      </c>
    </row>
    <row r="9" spans="1:3" x14ac:dyDescent="0.25">
      <c r="A9" s="1" t="s">
        <v>7</v>
      </c>
      <c r="B9" s="2">
        <v>13</v>
      </c>
      <c r="C9" s="2">
        <v>11</v>
      </c>
    </row>
    <row r="10" spans="1:3" ht="15.75" thickBot="1" x14ac:dyDescent="0.3">
      <c r="A10" s="9" t="s">
        <v>8</v>
      </c>
      <c r="B10" s="9">
        <f>SUM(B4:B8)</f>
        <v>86</v>
      </c>
      <c r="C10" s="9">
        <f>SUM(C4:C9)</f>
        <v>98</v>
      </c>
    </row>
    <row r="11" spans="1:3" ht="15.75" thickTop="1" x14ac:dyDescent="0.25">
      <c r="A11" s="1"/>
      <c r="B11" s="3" t="s">
        <v>9</v>
      </c>
      <c r="C11" s="1">
        <f>C10-B10</f>
        <v>12</v>
      </c>
    </row>
    <row r="12" spans="1:3" x14ac:dyDescent="0.25"/>
    <row r="17" customFormat="1" hidden="1" x14ac:dyDescent="0.25"/>
    <row r="18" customFormat="1" hidden="1" x14ac:dyDescent="0.25"/>
    <row r="19" customFormat="1" hidden="1" x14ac:dyDescent="0.25"/>
    <row r="20" customFormat="1" hidden="1" x14ac:dyDescent="0.25"/>
    <row r="21" customFormat="1" hidden="1" x14ac:dyDescent="0.25"/>
    <row r="22" customFormat="1" hidden="1" x14ac:dyDescent="0.25"/>
    <row r="23" customFormat="1" hidden="1" x14ac:dyDescent="0.25"/>
    <row r="24" customFormat="1" hidden="1" x14ac:dyDescent="0.25"/>
    <row r="25" customFormat="1" hidden="1" x14ac:dyDescent="0.25"/>
    <row r="26" customFormat="1" hidden="1" x14ac:dyDescent="0.25"/>
    <row r="27" customFormat="1" hidden="1" x14ac:dyDescent="0.25"/>
    <row r="28" customFormat="1" hidden="1" x14ac:dyDescent="0.25"/>
    <row r="29" customFormat="1" hidden="1" x14ac:dyDescent="0.25"/>
    <row r="30" customFormat="1" hidden="1" x14ac:dyDescent="0.25"/>
  </sheetData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headerFooter>
    <oddFooter>&amp;LSource: www.i-nth.com&amp;CCopyright iⁿ&amp;RFilename: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5"/>
  <sheetViews>
    <sheetView showGridLines="0" zoomScaleNormal="100" workbookViewId="0">
      <selection activeCell="A2" sqref="A2"/>
    </sheetView>
  </sheetViews>
  <sheetFormatPr defaultColWidth="0" defaultRowHeight="15" zeroHeight="1" x14ac:dyDescent="0.25"/>
  <cols>
    <col min="1" max="1" width="13.28515625" customWidth="1"/>
    <col min="2" max="9" width="9.140625" customWidth="1"/>
    <col min="10" max="10" width="2.85546875" customWidth="1"/>
    <col min="11" max="16384" width="9.140625" hidden="1"/>
  </cols>
  <sheetData>
    <row r="1" spans="1:10" ht="18.75" x14ac:dyDescent="0.3">
      <c r="A1" s="4" t="s">
        <v>10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25</v>
      </c>
      <c r="B3" s="5"/>
      <c r="C3" s="5"/>
      <c r="D3" s="5"/>
      <c r="E3" s="1"/>
      <c r="F3" s="1"/>
      <c r="G3" s="1"/>
      <c r="H3" s="1"/>
      <c r="I3" s="1"/>
      <c r="J3" s="1"/>
    </row>
    <row r="4" spans="1:10" x14ac:dyDescent="0.25">
      <c r="A4" s="10" t="s">
        <v>11</v>
      </c>
      <c r="B4" s="11" t="s">
        <v>15</v>
      </c>
      <c r="C4" s="12"/>
      <c r="D4" s="13"/>
      <c r="E4" s="1"/>
      <c r="F4" s="1"/>
      <c r="G4" s="1"/>
      <c r="H4" s="1"/>
      <c r="I4" s="1"/>
      <c r="J4" s="1"/>
    </row>
    <row r="5" spans="1:10" x14ac:dyDescent="0.25">
      <c r="A5" s="14" t="s">
        <v>26</v>
      </c>
      <c r="B5" s="15">
        <v>15</v>
      </c>
      <c r="C5" s="15">
        <v>100</v>
      </c>
      <c r="D5" s="16">
        <v>1000</v>
      </c>
      <c r="E5" s="1"/>
      <c r="F5" s="1"/>
      <c r="G5" s="1"/>
      <c r="H5" s="1"/>
      <c r="I5" s="1"/>
      <c r="J5" s="1"/>
    </row>
    <row r="6" spans="1:10" x14ac:dyDescent="0.25">
      <c r="A6" s="17">
        <v>0</v>
      </c>
      <c r="B6" s="18">
        <f t="shared" ref="B6:D21" si="0">1-(1-$A6)^B$5</f>
        <v>0</v>
      </c>
      <c r="C6" s="18">
        <f t="shared" si="0"/>
        <v>0</v>
      </c>
      <c r="D6" s="19">
        <f t="shared" si="0"/>
        <v>0</v>
      </c>
      <c r="E6" s="1"/>
      <c r="F6" s="1"/>
      <c r="G6" s="1"/>
      <c r="H6" s="1"/>
      <c r="I6" s="1"/>
      <c r="J6" s="1"/>
    </row>
    <row r="7" spans="1:10" x14ac:dyDescent="0.25">
      <c r="A7" s="17">
        <v>1E-3</v>
      </c>
      <c r="B7" s="18">
        <f t="shared" si="0"/>
        <v>1.4895453637997935E-2</v>
      </c>
      <c r="C7" s="18">
        <f t="shared" si="0"/>
        <v>9.5207852886290301E-2</v>
      </c>
      <c r="D7" s="19">
        <f t="shared" si="0"/>
        <v>0.63230457522903305</v>
      </c>
      <c r="E7" s="1"/>
      <c r="F7" s="1"/>
      <c r="G7" s="1"/>
      <c r="H7" s="1"/>
      <c r="I7" s="1"/>
      <c r="J7" s="1"/>
    </row>
    <row r="8" spans="1:10" x14ac:dyDescent="0.25">
      <c r="A8" s="17">
        <v>2E-3</v>
      </c>
      <c r="B8" s="18">
        <f t="shared" si="0"/>
        <v>2.9583618255776378E-2</v>
      </c>
      <c r="C8" s="18">
        <f t="shared" si="0"/>
        <v>0.18143319531157176</v>
      </c>
      <c r="D8" s="19">
        <f t="shared" si="0"/>
        <v>0.86493547755331546</v>
      </c>
      <c r="E8" s="1"/>
      <c r="F8" s="1"/>
      <c r="G8" s="1"/>
      <c r="H8" s="1"/>
      <c r="I8" s="1"/>
      <c r="J8" s="1"/>
    </row>
    <row r="9" spans="1:10" x14ac:dyDescent="0.25">
      <c r="A9" s="17">
        <v>3.0000000000000001E-3</v>
      </c>
      <c r="B9" s="18">
        <f t="shared" si="0"/>
        <v>4.4067175161094263E-2</v>
      </c>
      <c r="C9" s="18">
        <f t="shared" si="0"/>
        <v>0.25951574046021642</v>
      </c>
      <c r="D9" s="19">
        <f t="shared" si="0"/>
        <v>0.95043691717684387</v>
      </c>
      <c r="E9" s="1"/>
      <c r="F9" s="1"/>
      <c r="G9" s="1"/>
      <c r="H9" s="1"/>
      <c r="I9" s="1"/>
      <c r="J9" s="1"/>
    </row>
    <row r="10" spans="1:10" x14ac:dyDescent="0.25">
      <c r="A10" s="17">
        <v>4.0000000000000001E-3</v>
      </c>
      <c r="B10" s="18">
        <f t="shared" si="0"/>
        <v>5.8348773614676497E-2</v>
      </c>
      <c r="C10" s="18">
        <f t="shared" si="0"/>
        <v>0.3302174287273536</v>
      </c>
      <c r="D10" s="19">
        <f t="shared" si="0"/>
        <v>0.9818306904644104</v>
      </c>
      <c r="E10" s="1"/>
      <c r="F10" s="1"/>
      <c r="G10" s="1"/>
      <c r="H10" s="1"/>
      <c r="I10" s="1"/>
      <c r="J10" s="1"/>
    </row>
    <row r="11" spans="1:10" x14ac:dyDescent="0.25">
      <c r="A11" s="17">
        <v>5.0000000000000001E-3</v>
      </c>
      <c r="B11" s="18">
        <f t="shared" si="0"/>
        <v>7.2431031181671934E-2</v>
      </c>
      <c r="C11" s="18">
        <f t="shared" si="0"/>
        <v>0.3942295635092713</v>
      </c>
      <c r="D11" s="19">
        <f t="shared" si="0"/>
        <v>0.99334603142116795</v>
      </c>
      <c r="E11" s="1"/>
      <c r="F11" s="1"/>
      <c r="G11" s="1"/>
      <c r="H11" s="1"/>
      <c r="I11" s="1"/>
      <c r="J11" s="1"/>
    </row>
    <row r="12" spans="1:10" x14ac:dyDescent="0.25">
      <c r="A12" s="17">
        <v>7.0000000000000001E-3</v>
      </c>
      <c r="B12" s="18">
        <f t="shared" si="0"/>
        <v>0.1000078375228507</v>
      </c>
      <c r="C12" s="18">
        <f t="shared" si="0"/>
        <v>0.50463553464414868</v>
      </c>
      <c r="D12" s="19">
        <f t="shared" si="0"/>
        <v>0.99911028995189477</v>
      </c>
      <c r="E12" s="1"/>
      <c r="F12" s="1"/>
      <c r="G12" s="1"/>
      <c r="H12" s="1"/>
      <c r="I12" s="1"/>
      <c r="J12" s="1"/>
    </row>
    <row r="13" spans="1:10" x14ac:dyDescent="0.25">
      <c r="A13" s="17">
        <v>0.01</v>
      </c>
      <c r="B13" s="18">
        <f t="shared" si="0"/>
        <v>0.13994164535871167</v>
      </c>
      <c r="C13" s="18">
        <f t="shared" si="0"/>
        <v>0.63396765872677108</v>
      </c>
      <c r="D13" s="19">
        <f t="shared" si="0"/>
        <v>0.99995682875258929</v>
      </c>
      <c r="E13" s="1"/>
      <c r="F13" s="1"/>
      <c r="G13" s="1"/>
      <c r="H13" s="1"/>
      <c r="I13" s="1"/>
      <c r="J13" s="1"/>
    </row>
    <row r="14" spans="1:10" x14ac:dyDescent="0.25">
      <c r="A14" s="17">
        <v>1.4999999999999999E-2</v>
      </c>
      <c r="B14" s="18">
        <f t="shared" si="0"/>
        <v>0.20284374635122548</v>
      </c>
      <c r="C14" s="18">
        <f t="shared" si="0"/>
        <v>0.77939108953061242</v>
      </c>
      <c r="D14" s="19">
        <f t="shared" si="0"/>
        <v>0.9999997269573454</v>
      </c>
      <c r="E14" s="1"/>
      <c r="F14" s="1"/>
      <c r="G14" s="1"/>
      <c r="H14" s="1"/>
      <c r="I14" s="1"/>
      <c r="J14" s="1"/>
    </row>
    <row r="15" spans="1:10" x14ac:dyDescent="0.25">
      <c r="A15" s="17">
        <v>0.02</v>
      </c>
      <c r="B15" s="18">
        <f t="shared" si="0"/>
        <v>0.26143089735459646</v>
      </c>
      <c r="C15" s="18">
        <f t="shared" si="0"/>
        <v>0.86738044410524728</v>
      </c>
      <c r="D15" s="19">
        <f t="shared" si="0"/>
        <v>0.99999999831703268</v>
      </c>
      <c r="E15" s="1"/>
      <c r="F15" s="1"/>
      <c r="G15" s="1"/>
      <c r="H15" s="1"/>
      <c r="I15" s="1"/>
      <c r="J15" s="1"/>
    </row>
    <row r="16" spans="1:10" x14ac:dyDescent="0.25">
      <c r="A16" s="17">
        <v>2.5000000000000001E-2</v>
      </c>
      <c r="B16" s="18">
        <f t="shared" si="0"/>
        <v>0.31597931443607663</v>
      </c>
      <c r="C16" s="18">
        <f t="shared" si="0"/>
        <v>0.92048271013816862</v>
      </c>
      <c r="D16" s="19">
        <f t="shared" si="0"/>
        <v>0.9999999999898932</v>
      </c>
      <c r="E16" s="1"/>
      <c r="F16" s="1"/>
      <c r="G16" s="1"/>
      <c r="H16" s="1"/>
      <c r="I16" s="1"/>
      <c r="J16" s="1"/>
    </row>
    <row r="17" spans="1:10" x14ac:dyDescent="0.25">
      <c r="A17" s="17">
        <v>0.03</v>
      </c>
      <c r="B17" s="18">
        <f t="shared" si="0"/>
        <v>0.36674881086321076</v>
      </c>
      <c r="C17" s="18">
        <f t="shared" si="0"/>
        <v>0.95244749207459434</v>
      </c>
      <c r="D17" s="19">
        <f t="shared" si="0"/>
        <v>0.99999999999994083</v>
      </c>
      <c r="E17" s="1"/>
      <c r="F17" s="1"/>
      <c r="G17" s="1"/>
      <c r="H17" s="1"/>
      <c r="I17" s="1"/>
      <c r="J17" s="1"/>
    </row>
    <row r="18" spans="1:10" x14ac:dyDescent="0.25">
      <c r="A18" s="17">
        <v>3.5000000000000003E-2</v>
      </c>
      <c r="B18" s="18">
        <f t="shared" si="0"/>
        <v>0.41398369446504812</v>
      </c>
      <c r="C18" s="18">
        <f t="shared" si="0"/>
        <v>0.97163836037583695</v>
      </c>
      <c r="D18" s="19">
        <f t="shared" si="0"/>
        <v>0.99999999999999967</v>
      </c>
      <c r="E18" s="1"/>
      <c r="F18" s="1"/>
      <c r="G18" s="1"/>
      <c r="H18" s="1"/>
      <c r="I18" s="1"/>
      <c r="J18" s="1"/>
    </row>
    <row r="19" spans="1:10" x14ac:dyDescent="0.25">
      <c r="A19" s="17">
        <v>0.04</v>
      </c>
      <c r="B19" s="18">
        <f t="shared" si="0"/>
        <v>0.45791362013909098</v>
      </c>
      <c r="C19" s="18">
        <f t="shared" si="0"/>
        <v>0.98312968064115036</v>
      </c>
      <c r="D19" s="19">
        <f t="shared" si="0"/>
        <v>1</v>
      </c>
      <c r="E19" s="1"/>
      <c r="F19" s="1"/>
      <c r="G19" s="1"/>
      <c r="H19" s="1"/>
      <c r="I19" s="1"/>
      <c r="J19" s="1"/>
    </row>
    <row r="20" spans="1:10" x14ac:dyDescent="0.25">
      <c r="A20" s="17">
        <v>4.4999999999999998E-2</v>
      </c>
      <c r="B20" s="18">
        <f t="shared" si="0"/>
        <v>0.49875439953201406</v>
      </c>
      <c r="C20" s="18">
        <f t="shared" si="0"/>
        <v>0.98999223362725919</v>
      </c>
      <c r="D20" s="19">
        <f t="shared" si="0"/>
        <v>1</v>
      </c>
      <c r="E20" s="1"/>
      <c r="F20" s="1"/>
      <c r="G20" s="1"/>
      <c r="H20" s="1"/>
      <c r="I20" s="1"/>
      <c r="J20" s="1"/>
    </row>
    <row r="21" spans="1:10" x14ac:dyDescent="0.25">
      <c r="A21" s="20">
        <v>0.05</v>
      </c>
      <c r="B21" s="21">
        <f t="shared" si="0"/>
        <v>0.53670876984024662</v>
      </c>
      <c r="C21" s="21">
        <f t="shared" si="0"/>
        <v>0.99407947077966596</v>
      </c>
      <c r="D21" s="22">
        <f t="shared" si="0"/>
        <v>1</v>
      </c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7" t="s">
        <v>12</v>
      </c>
      <c r="B39" s="5"/>
      <c r="C39" s="5"/>
      <c r="D39" s="1"/>
      <c r="E39" s="1"/>
      <c r="F39" s="1"/>
      <c r="G39" s="1"/>
      <c r="H39" s="1"/>
      <c r="I39" s="1"/>
      <c r="J39" s="1"/>
    </row>
    <row r="40" spans="1:10" x14ac:dyDescent="0.25">
      <c r="A40" s="23" t="str">
        <f>TEXT(B5,"#,##0")&amp;" cells"</f>
        <v>15 cells</v>
      </c>
      <c r="B40" s="23" t="str">
        <f>TEXT(C5,"#,##0")&amp;" cells"</f>
        <v>100 cells</v>
      </c>
      <c r="C40" s="23" t="str">
        <f>TEXT(D5,"#,##0")&amp;" cells"</f>
        <v>1,000 cells</v>
      </c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7" t="s">
        <v>13</v>
      </c>
      <c r="B42" s="5"/>
      <c r="C42" s="5"/>
      <c r="D42" s="5"/>
      <c r="E42" s="1"/>
      <c r="F42" s="1"/>
      <c r="G42" s="1"/>
      <c r="H42" s="1"/>
      <c r="I42" s="1"/>
      <c r="J42" s="1"/>
    </row>
    <row r="43" spans="1:10" x14ac:dyDescent="0.25">
      <c r="A43" s="1" t="str">
        <f>A4</f>
        <v>Cell error rate</v>
      </c>
      <c r="B43" s="1"/>
      <c r="C43" s="1"/>
      <c r="D43" s="24">
        <f>A17</f>
        <v>0.03</v>
      </c>
      <c r="E43" s="1"/>
      <c r="F43" s="1"/>
      <c r="G43" s="1"/>
      <c r="H43" s="1"/>
      <c r="I43" s="1"/>
      <c r="J43" s="1"/>
    </row>
    <row r="44" spans="1:10" x14ac:dyDescent="0.25">
      <c r="A44" s="1" t="str">
        <f>B4</f>
        <v>Number of cells (n)</v>
      </c>
      <c r="B44" s="1"/>
      <c r="C44" s="1"/>
      <c r="D44" s="23">
        <f>C5</f>
        <v>100</v>
      </c>
      <c r="E44" s="1"/>
      <c r="F44" s="1"/>
      <c r="G44" s="1"/>
      <c r="H44" s="1"/>
      <c r="I44" s="1"/>
      <c r="J44" s="1"/>
    </row>
    <row r="45" spans="1:10" x14ac:dyDescent="0.25">
      <c r="A45" s="1" t="str">
        <f>A3</f>
        <v>Probability of at least one error, P(k &gt;= 1)</v>
      </c>
      <c r="B45" s="1"/>
      <c r="C45" s="1"/>
      <c r="D45" s="25">
        <f>INDEX($B$6:$D$21,MATCH(D43,$A$6:$A$21,0),MATCH(D44,$B$5:$D$5,0))</f>
        <v>0.95244749207459434</v>
      </c>
      <c r="E45" s="1"/>
      <c r="F45" s="1"/>
      <c r="G45" s="1"/>
      <c r="H45" s="1"/>
      <c r="I45" s="1"/>
      <c r="J45" s="1"/>
    </row>
    <row r="46" spans="1:10" x14ac:dyDescent="0.25">
      <c r="A46" s="1" t="s">
        <v>14</v>
      </c>
      <c r="B46" s="1"/>
      <c r="C46" s="1"/>
      <c r="D46" s="26" t="str">
        <f>"CER (p): "&amp;TEXT(D43,"0%")&amp;CHAR(13)&amp;"Cells (n): "&amp;TEXT(D44,"#,##0")&amp;CHAR(13)&amp;"P(k &gt;= 1): "&amp;TEXT(D45,"0%")</f>
        <v>CER (p): 3%_x000D_Cells (n): 100_x000D_P(k &gt;= 1): 95%</v>
      </c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9" customFormat="1" hidden="1" x14ac:dyDescent="0.25"/>
    <row r="50" customFormat="1" hidden="1" x14ac:dyDescent="0.25"/>
    <row r="51" customFormat="1" hidden="1" x14ac:dyDescent="0.25"/>
    <row r="52" customFormat="1" hidden="1" x14ac:dyDescent="0.25"/>
    <row r="53" customFormat="1" hidden="1" x14ac:dyDescent="0.25"/>
    <row r="54" customFormat="1" hidden="1" x14ac:dyDescent="0.25"/>
    <row r="55" customFormat="1" hidden="1" x14ac:dyDescent="0.25"/>
    <row r="56" customFormat="1" hidden="1" x14ac:dyDescent="0.25"/>
    <row r="57" customFormat="1" hidden="1" x14ac:dyDescent="0.25"/>
    <row r="58" customFormat="1" hidden="1" x14ac:dyDescent="0.25"/>
    <row r="59" customFormat="1" hidden="1" x14ac:dyDescent="0.25"/>
    <row r="60" customFormat="1" hidden="1" x14ac:dyDescent="0.25"/>
    <row r="61" customFormat="1" hidden="1" x14ac:dyDescent="0.25"/>
    <row r="62" customFormat="1" hidden="1" x14ac:dyDescent="0.25"/>
    <row r="63" customFormat="1" hidden="1" x14ac:dyDescent="0.25"/>
    <row r="64" customFormat="1" hidden="1" x14ac:dyDescent="0.25"/>
    <row r="65" customFormat="1" hidden="1" x14ac:dyDescent="0.25"/>
  </sheetData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headerFooter>
    <oddFooter>&amp;LSource: www.i-nth.com&amp;CCopyright iⁿ&amp;RFilename: 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1"/>
  <sheetViews>
    <sheetView showGridLines="0" zoomScaleNormal="100" workbookViewId="0">
      <selection activeCell="A2" sqref="A2"/>
    </sheetView>
  </sheetViews>
  <sheetFormatPr defaultColWidth="0" defaultRowHeight="15" zeroHeight="1" x14ac:dyDescent="0.25"/>
  <cols>
    <col min="1" max="1" width="10.5703125" customWidth="1"/>
    <col min="2" max="2" width="11.85546875" customWidth="1"/>
    <col min="3" max="3" width="9.140625" customWidth="1"/>
    <col min="4" max="4" width="10.7109375" bestFit="1" customWidth="1"/>
    <col min="5" max="5" width="10.42578125" bestFit="1" customWidth="1"/>
    <col min="6" max="10" width="9.140625" customWidth="1"/>
    <col min="11" max="11" width="10.7109375" bestFit="1" customWidth="1"/>
    <col min="12" max="12" width="10.42578125" bestFit="1" customWidth="1"/>
    <col min="13" max="14" width="9.140625" customWidth="1"/>
    <col min="15" max="15" width="2.85546875" customWidth="1"/>
    <col min="16" max="16384" width="9.140625" hidden="1"/>
  </cols>
  <sheetData>
    <row r="1" spans="1:15" ht="18.75" x14ac:dyDescent="0.3">
      <c r="A1" s="4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19</v>
      </c>
      <c r="B3" s="27">
        <v>0.03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18</v>
      </c>
      <c r="B4" s="2">
        <v>100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36" t="s">
        <v>24</v>
      </c>
      <c r="B6" s="28"/>
      <c r="C6" s="1"/>
      <c r="D6" s="36" t="s">
        <v>23</v>
      </c>
      <c r="E6" s="28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29" t="s">
        <v>20</v>
      </c>
      <c r="B7" s="6" t="s">
        <v>17</v>
      </c>
      <c r="C7" s="1"/>
      <c r="D7" s="6" t="s">
        <v>17</v>
      </c>
      <c r="E7" s="6" t="s">
        <v>22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30">
        <v>0</v>
      </c>
      <c r="B8" s="18">
        <f>IF(A8&lt;=$B$4,_xlfn.BINOM.DIST(A8,$B$4,$B$3,FALSE),0)</f>
        <v>4.7552507925405774E-2</v>
      </c>
      <c r="C8" s="1"/>
      <c r="D8" s="31">
        <f t="shared" ref="D8:D18" si="0">IF(A8&lt;=$B$4,FACT($B$4)/(FACT(A8)*FACT($B$4-A8))*$B$3^A8*(1-$B$3)^($B$4-A8),0)</f>
        <v>4.7552507925405704E-2</v>
      </c>
      <c r="E8" s="24">
        <f t="shared" ref="E8:E20" si="1">D8-B8</f>
        <v>-6.9388939039072284E-17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30">
        <v>1</v>
      </c>
      <c r="B9" s="18">
        <f t="shared" ref="B9:B18" si="2">IF(A9&lt;=$B$4,_xlfn.BINOM.DIST(A9,$B$4,$B$3,FALSE),0)</f>
        <v>0.14706961214043027</v>
      </c>
      <c r="C9" s="1"/>
      <c r="D9" s="31">
        <f t="shared" si="0"/>
        <v>0.14706961214043007</v>
      </c>
      <c r="E9" s="24">
        <f t="shared" si="1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30">
        <v>2</v>
      </c>
      <c r="B10" s="18">
        <f t="shared" si="2"/>
        <v>0.22515296291601947</v>
      </c>
      <c r="C10" s="1"/>
      <c r="D10" s="31">
        <f t="shared" si="0"/>
        <v>0.22515296291601919</v>
      </c>
      <c r="E10" s="24">
        <f t="shared" si="1"/>
        <v>-2.7755575615628914E-16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30">
        <v>3</v>
      </c>
      <c r="B11" s="18">
        <f t="shared" si="2"/>
        <v>0.22747412748216397</v>
      </c>
      <c r="C11" s="1"/>
      <c r="D11" s="31">
        <f t="shared" si="0"/>
        <v>0.2274741274821637</v>
      </c>
      <c r="E11" s="24">
        <f t="shared" si="1"/>
        <v>-2.7755575615628914E-16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30">
        <v>4</v>
      </c>
      <c r="B12" s="18">
        <f t="shared" si="2"/>
        <v>0.17060559561162306</v>
      </c>
      <c r="C12" s="1"/>
      <c r="D12" s="31">
        <f t="shared" si="0"/>
        <v>0.17060559561162292</v>
      </c>
      <c r="E12" s="24">
        <f t="shared" si="1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30">
        <v>5</v>
      </c>
      <c r="B13" s="18">
        <f t="shared" si="2"/>
        <v>0.10130806502298438</v>
      </c>
      <c r="C13" s="1"/>
      <c r="D13" s="31">
        <f t="shared" si="0"/>
        <v>0.10130806502298424</v>
      </c>
      <c r="E13" s="24">
        <f t="shared" si="1"/>
        <v>-1.3877787807814457E-16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30">
        <v>6</v>
      </c>
      <c r="B14" s="18">
        <f t="shared" si="2"/>
        <v>4.9609619470018171E-2</v>
      </c>
      <c r="C14" s="1"/>
      <c r="D14" s="31">
        <f t="shared" si="0"/>
        <v>4.9609619470018081E-2</v>
      </c>
      <c r="E14" s="24">
        <f t="shared" si="1"/>
        <v>-9.0205620750793969E-17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30">
        <v>7</v>
      </c>
      <c r="B15" s="18">
        <f t="shared" si="2"/>
        <v>2.0603700575176877E-2</v>
      </c>
      <c r="C15" s="1"/>
      <c r="D15" s="31">
        <f t="shared" si="0"/>
        <v>2.0603700575176874E-2</v>
      </c>
      <c r="E15" s="24">
        <f t="shared" si="1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30">
        <v>8</v>
      </c>
      <c r="B16" s="18">
        <f t="shared" si="2"/>
        <v>7.4077737892710802E-3</v>
      </c>
      <c r="C16" s="1"/>
      <c r="D16" s="31">
        <f t="shared" si="0"/>
        <v>7.4077737892710655E-3</v>
      </c>
      <c r="E16" s="24">
        <f t="shared" si="1"/>
        <v>-1.474514954580286E-17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30">
        <v>9</v>
      </c>
      <c r="B17" s="18">
        <f t="shared" si="2"/>
        <v>2.3419765931716125E-3</v>
      </c>
      <c r="C17" s="1"/>
      <c r="D17" s="31">
        <f t="shared" si="0"/>
        <v>2.3419765931716081E-3</v>
      </c>
      <c r="E17" s="24">
        <f t="shared" si="1"/>
        <v>-4.3368086899420177E-18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30">
        <v>10</v>
      </c>
      <c r="B18" s="18">
        <f t="shared" si="2"/>
        <v>6.5913361849056736E-4</v>
      </c>
      <c r="C18" s="1"/>
      <c r="D18" s="31">
        <f t="shared" si="0"/>
        <v>6.5913361849056649E-4</v>
      </c>
      <c r="E18" s="24">
        <f t="shared" si="1"/>
        <v>-8.6736173798840355E-19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32" t="str">
        <f>"&gt;"&amp;A18</f>
        <v>&gt;10</v>
      </c>
      <c r="B19" s="33">
        <f>1-SUM(B8:B18)</f>
        <v>2.1492485524476912E-4</v>
      </c>
      <c r="C19" s="1"/>
      <c r="D19" s="33">
        <f>1-SUM(D8:D18)</f>
        <v>2.1492485524599036E-4</v>
      </c>
      <c r="E19" s="24">
        <f t="shared" si="1"/>
        <v>1.2212453270876722E-15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thickBot="1" x14ac:dyDescent="0.3">
      <c r="A20" s="34" t="s">
        <v>8</v>
      </c>
      <c r="B20" s="35">
        <f>SUM(B8:B19)</f>
        <v>1</v>
      </c>
      <c r="C20" s="1"/>
      <c r="D20" s="35">
        <f>SUM(D8:D19)</f>
        <v>1</v>
      </c>
      <c r="E20" s="35">
        <f t="shared" si="1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thickTop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7" t="s">
        <v>29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 t="s">
        <v>21</v>
      </c>
      <c r="B23" s="2">
        <v>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 t="s">
        <v>17</v>
      </c>
      <c r="B24" s="18">
        <f>_xlfn.BINOM.DIST(B23,$B$4,$B$3,FALSE)+(1-_xlfn.BINOM.DIST(B23,$B$4,$B$3,TRUE))</f>
        <v>0.35275078953598071</v>
      </c>
      <c r="C24" s="1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pageMargins left="0.70866141732283472" right="0.70866141732283472" top="0.74803149606299213" bottom="0.74803149606299213" header="0.31496062992125984" footer="0.31496062992125984"/>
  <pageSetup paperSize="9" scale="83" orientation="landscape" horizontalDpi="4294967292" verticalDpi="0" r:id="rId1"/>
  <headerFooter>
    <oddFooter>&amp;LSource: www.i-nth.com&amp;CCopyright iⁿ&amp;RFilename: 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Notes</vt:lpstr>
      <vt:lpstr>Sales</vt:lpstr>
      <vt:lpstr>Cascade error model</vt:lpstr>
      <vt:lpstr>Number of errors</vt:lpstr>
      <vt:lpstr>'Cascade error model'!Print_Area</vt:lpstr>
      <vt:lpstr>Notes!Print_Area</vt:lpstr>
      <vt:lpstr>'Number of errors'!Print_Area</vt:lpstr>
      <vt:lpstr>Sales!Print_Area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2016-02-13T22:56:12Z</dcterms:created>
  <dcterms:modified xsi:type="dcterms:W3CDTF">2023-06-14T20:54:05Z</dcterms:modified>
</cp:coreProperties>
</file>